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8545" windowHeight="9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9" i="1" l="1"/>
  <c r="K9" i="1"/>
  <c r="I13" i="1"/>
  <c r="J13" i="1" s="1"/>
  <c r="I9" i="1"/>
  <c r="J9" i="1"/>
  <c r="H9" i="1"/>
  <c r="C16" i="1"/>
  <c r="C15" i="1"/>
  <c r="C13" i="1"/>
  <c r="C12" i="1"/>
  <c r="C11" i="1"/>
  <c r="C10" i="1"/>
  <c r="C9" i="1"/>
  <c r="B19" i="1"/>
  <c r="B18" i="1"/>
  <c r="B17" i="1"/>
  <c r="B16" i="1"/>
  <c r="B15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<sst xmlns="http://schemas.openxmlformats.org/spreadsheetml/2006/main" count="23" uniqueCount="23">
  <si>
    <t>Catégorie d'instruments</t>
  </si>
  <si>
    <t>Notification: Si la quantité moyenne des opérations par jour ouvrable est inférieure à 1</t>
  </si>
  <si>
    <t>N</t>
  </si>
  <si>
    <t>Cinq premières entreprises d’investissement classées par volumes de négociation (ordre décroissant)</t>
  </si>
  <si>
    <t>Proportion des volumes traités par rapport au total de cette classification</t>
  </si>
  <si>
    <t>Proportion des ordres exécutés par rapport au total de cette classification</t>
  </si>
  <si>
    <t>Proportion d'ordres passifs</t>
  </si>
  <si>
    <t>Proportion d'ordres agressifs</t>
  </si>
  <si>
    <t>Pourcentage d'ordres dirigés</t>
  </si>
  <si>
    <t>BNP PARIBAS (SUISSE) SA</t>
  </si>
  <si>
    <t>QHSFEYI7HUOXXZ413E03</t>
  </si>
  <si>
    <t>(k) Produits indiciels cotés (ETP) [fonds indiciels cotés (ETF), exchange traded notes (ETN) et exchange traded commodities (ETC)] - Clients professionnels</t>
  </si>
  <si>
    <t>EXANE SA</t>
  </si>
  <si>
    <t>Jane Street Netherlands B.V.</t>
  </si>
  <si>
    <t>OPTIVER V.O.F.</t>
  </si>
  <si>
    <t>FLOW TRADERS AMSTERDAM</t>
  </si>
  <si>
    <t>BNP PARIBAS NEW YORK</t>
  </si>
  <si>
    <t>BNP PARIBAS ARBITRAGE PARIS</t>
  </si>
  <si>
    <t>INSTINET GERMANY GMBH</t>
  </si>
  <si>
    <t>SOCIETE GENERALE PARIS (94840)</t>
  </si>
  <si>
    <t>KEPLER CAPITAL MARKETS</t>
  </si>
  <si>
    <t>HELVEA SA ZURICH</t>
  </si>
  <si>
    <t>six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</si>
</sst>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BNPP Sans Light"/>
      <family val="3"/>
    </font>
    <font>
      <sz val="9"/>
      <color rgb="FF000000"/>
      <name val="BNPP Sans Light"/>
      <family val="3"/>
    </font>
    <font>
      <sz val="11"/>
      <color theme="1"/>
      <name val="Calibri"/>
      <family val="2"/>
      <scheme val="minor"/>
    </font>
    <font>
      <sz val="8"/>
      <color theme="1"/>
      <name val="BNPP Sans Light"/>
      <family val="3"/>
    </font>
  </fonts>
  <fills count="5">
    <fill>
      <patternFill patternType="none"/>
    </fill>
    <fill>
      <patternFill patternType="gray125"/>
    </fill>
    <fill>
      <patternFill patternType="solid">
        <fgColor rgb="FFE9EDF0"/>
        <bgColor indexed="64"/>
      </patternFill>
    </fill>
    <fill>
      <patternFill patternType="solid">
        <fgColor rgb="FFF1F3D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/>
      <right style="medium">
        <color rgb="FFFFFFFF"/>
      </right>
      <top/>
      <bottom/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/>
      <bottom/>
      <diagonal/>
    </border>
    <border>
      <left/>
      <right/>
      <top style="medium">
        <color rgb="FFD9D9D9"/>
      </top>
      <bottom/>
      <diagonal/>
    </border>
    <border>
      <left/>
      <right style="medium">
        <color rgb="FFD9D9D9"/>
      </right>
      <top style="medium">
        <color rgb="FFD9D9D9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9" fontId="1" fillId="2" borderId="6" xfId="0" applyNumberFormat="1" applyFont="1" applyFill="1" applyBorder="1" applyAlignment="1">
      <alignment horizontal="center" vertical="center" wrapText="1"/>
    </xf>
    <xf numFmtId="9" fontId="1" fillId="2" borderId="5" xfId="0" applyNumberFormat="1" applyFont="1" applyFill="1" applyBorder="1" applyAlignment="1">
      <alignment horizontal="center" vertical="center" wrapText="1"/>
    </xf>
    <xf numFmtId="10" fontId="0" fillId="0" borderId="0" xfId="2" applyNumberFormat="1" applyFont="1"/>
    <xf numFmtId="43" fontId="0" fillId="0" borderId="0" xfId="1" applyFont="1"/>
    <xf numFmtId="43" fontId="0" fillId="0" borderId="0" xfId="0" applyNumberFormat="1"/>
    <xf numFmtId="10" fontId="4" fillId="2" borderId="6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E6" sqref="E6"/>
    </sheetView>
  </sheetViews>
  <sheetFormatPr defaultRowHeight="15" x14ac:dyDescent="0.25"/>
  <cols>
    <col min="1" max="1" width="30.85546875" customWidth="1"/>
    <col min="2" max="2" width="14.140625" customWidth="1"/>
    <col min="3" max="3" width="15.5703125" customWidth="1"/>
    <col min="4" max="5" width="16.140625" customWidth="1"/>
    <col min="6" max="6" width="15.42578125" bestFit="1" customWidth="1"/>
    <col min="7" max="8" width="16.42578125" bestFit="1" customWidth="1"/>
    <col min="9" max="9" width="15.5703125" bestFit="1" customWidth="1"/>
    <col min="10" max="10" width="9.28515625" bestFit="1" customWidth="1"/>
    <col min="11" max="11" width="12.85546875" bestFit="1" customWidth="1"/>
  </cols>
  <sheetData>
    <row r="1" spans="1:12" ht="25.5" customHeight="1" thickBot="1" x14ac:dyDescent="0.3">
      <c r="A1" s="1" t="s">
        <v>0</v>
      </c>
      <c r="B1" s="8" t="s">
        <v>11</v>
      </c>
      <c r="C1" s="8"/>
      <c r="D1" s="8"/>
      <c r="E1" s="8"/>
      <c r="F1" s="9"/>
    </row>
    <row r="2" spans="1:12" ht="40.5" customHeight="1" thickBot="1" x14ac:dyDescent="0.3">
      <c r="A2" s="2" t="s">
        <v>1</v>
      </c>
      <c r="B2" s="10" t="s">
        <v>2</v>
      </c>
      <c r="C2" s="10"/>
      <c r="D2" s="10"/>
      <c r="E2" s="10"/>
      <c r="F2" s="11"/>
    </row>
    <row r="3" spans="1:12" ht="75.75" customHeigh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</row>
    <row r="4" spans="1:12" x14ac:dyDescent="0.25">
      <c r="A4" s="6" t="s">
        <v>9</v>
      </c>
      <c r="B4" s="12">
        <v>1</v>
      </c>
      <c r="C4" s="12">
        <v>1</v>
      </c>
      <c r="D4" s="17">
        <v>2.8500000000000001E-2</v>
      </c>
      <c r="E4" s="17">
        <v>2.3999999999999998E-3</v>
      </c>
      <c r="F4" s="12">
        <v>0</v>
      </c>
    </row>
    <row r="5" spans="1:12" ht="15.75" thickBot="1" x14ac:dyDescent="0.3">
      <c r="A5" s="7" t="s">
        <v>10</v>
      </c>
      <c r="B5" s="13"/>
      <c r="C5" s="13"/>
      <c r="D5" s="18"/>
      <c r="E5" s="18"/>
      <c r="F5" s="13"/>
    </row>
    <row r="9" spans="1:12" x14ac:dyDescent="0.25">
      <c r="A9" t="s">
        <v>12</v>
      </c>
      <c r="B9" s="14">
        <f>21.7726157070525%*106.39%</f>
        <v>0.23163885850733154</v>
      </c>
      <c r="C9" s="14">
        <f>13.6014298480786%*104.52%</f>
        <v>0.14216214477211753</v>
      </c>
      <c r="D9" s="14">
        <v>0.12220762155059132</v>
      </c>
      <c r="E9" s="14">
        <v>1.0512483574244415E-2</v>
      </c>
      <c r="F9" s="15">
        <v>63712284.176650591</v>
      </c>
      <c r="G9" s="15">
        <v>292625769.14914834</v>
      </c>
      <c r="H9" s="15">
        <f>+F9+F10+F11+F12+F13+F15+F16+F17+F18+F19</f>
        <v>273936899.85208005</v>
      </c>
      <c r="I9" s="15">
        <f>+D9*F9</f>
        <v>7786126.7127838433</v>
      </c>
      <c r="J9" s="14">
        <f>+I9/H9</f>
        <v>2.8423066468913759E-2</v>
      </c>
      <c r="K9" s="15">
        <f>+E9*F9</f>
        <v>669774.34088463173</v>
      </c>
      <c r="L9" s="14">
        <f>+K9/H9</f>
        <v>2.4449949650678505E-3</v>
      </c>
    </row>
    <row r="10" spans="1:12" x14ac:dyDescent="0.25">
      <c r="A10" t="s">
        <v>13</v>
      </c>
      <c r="B10" s="14">
        <f>19.4725820036051%*106.39%</f>
        <v>0.2071687999363547</v>
      </c>
      <c r="C10" s="14">
        <f>4.6112600536193%*104.52%</f>
        <v>4.8196890080428913E-2</v>
      </c>
      <c r="D10" s="14">
        <v>0</v>
      </c>
      <c r="E10" s="14">
        <v>0</v>
      </c>
      <c r="F10" s="15">
        <v>56981792.861248113</v>
      </c>
      <c r="G10" s="15">
        <v>292625769.14914834</v>
      </c>
    </row>
    <row r="11" spans="1:12" x14ac:dyDescent="0.25">
      <c r="A11" t="s">
        <v>14</v>
      </c>
      <c r="B11" s="14">
        <f>14.5580529656007%*106.39%</f>
        <v>0.15488312550102584</v>
      </c>
      <c r="C11" s="14">
        <f>2.25201072386059%*104.52%</f>
        <v>2.3538016085790883E-2</v>
      </c>
      <c r="D11" s="14">
        <v>0</v>
      </c>
      <c r="E11" s="14">
        <v>0</v>
      </c>
      <c r="F11" s="15">
        <v>42600614.463729411</v>
      </c>
      <c r="G11" s="15">
        <v>292625769.14914834</v>
      </c>
    </row>
    <row r="12" spans="1:12" x14ac:dyDescent="0.25">
      <c r="A12" t="s">
        <v>15</v>
      </c>
      <c r="B12" s="14">
        <f>13.5809924993308%*106.39%</f>
        <v>0.1444881792003804</v>
      </c>
      <c r="C12" s="14">
        <f>4.14655942806077%*104.52%</f>
        <v>4.3339839142091163E-2</v>
      </c>
      <c r="D12" s="14">
        <v>0</v>
      </c>
      <c r="E12" s="14">
        <v>0</v>
      </c>
      <c r="F12" s="15">
        <v>39741483.759255037</v>
      </c>
      <c r="G12" s="15">
        <v>292625769.14914834</v>
      </c>
    </row>
    <row r="13" spans="1:12" x14ac:dyDescent="0.25">
      <c r="A13" t="s">
        <v>16</v>
      </c>
      <c r="B13" s="14">
        <f>13.2048953876637%*106.39%</f>
        <v>0.14048688202935411</v>
      </c>
      <c r="C13" s="14">
        <f>53.7086684539768%*104.52%</f>
        <v>0.5613630026809654</v>
      </c>
      <c r="D13" s="14">
        <v>6.6555740432612314E-4</v>
      </c>
      <c r="E13" s="14">
        <v>0</v>
      </c>
      <c r="F13" s="15">
        <v>38640926.693491369</v>
      </c>
      <c r="G13" s="15">
        <v>292625769.14914834</v>
      </c>
      <c r="I13" s="16">
        <f>+D13*F13</f>
        <v>25717.754870876121</v>
      </c>
      <c r="J13" s="14">
        <f>+I13/H9</f>
        <v>9.3882039567371711E-5</v>
      </c>
    </row>
    <row r="14" spans="1:12" x14ac:dyDescent="0.25">
      <c r="A14" t="s">
        <v>22</v>
      </c>
      <c r="B14" s="14">
        <v>6.3866109096979484E-2</v>
      </c>
      <c r="C14" s="14">
        <v>4.5218945487042E-2</v>
      </c>
      <c r="D14" s="14">
        <v>0.62055335968379444</v>
      </c>
      <c r="E14" s="14">
        <v>0.31620553359683795</v>
      </c>
      <c r="F14" s="15">
        <v>18688869.297067042</v>
      </c>
      <c r="G14" s="15">
        <v>292625769.14914834</v>
      </c>
    </row>
    <row r="15" spans="1:12" x14ac:dyDescent="0.25">
      <c r="A15" t="s">
        <v>17</v>
      </c>
      <c r="B15" s="14">
        <f>4.20856642356334%*106.39%</f>
        <v>4.477493818029038E-2</v>
      </c>
      <c r="C15" s="14">
        <f>2.609472743521%*104.52%</f>
        <v>2.727420911528149E-2</v>
      </c>
      <c r="D15" s="14">
        <v>0</v>
      </c>
      <c r="E15" s="14">
        <v>0</v>
      </c>
      <c r="F15" s="15">
        <v>12315349.867105039</v>
      </c>
      <c r="G15" s="15">
        <v>292625769.14914834</v>
      </c>
    </row>
    <row r="16" spans="1:12" x14ac:dyDescent="0.25">
      <c r="A16" t="s">
        <v>18</v>
      </c>
      <c r="B16" s="14">
        <f>3.6456278234193%*106.39%</f>
        <v>3.8785834413357936E-2</v>
      </c>
      <c r="C16" s="14">
        <f>11.4745308310992%*104.52%</f>
        <v>0.11993179624664883</v>
      </c>
      <c r="D16" s="14">
        <v>0</v>
      </c>
      <c r="E16" s="14">
        <v>0</v>
      </c>
      <c r="F16" s="15">
        <v>10668046.458596071</v>
      </c>
      <c r="G16" s="15">
        <v>292625769.14914834</v>
      </c>
    </row>
    <row r="17" spans="1:7" x14ac:dyDescent="0.25">
      <c r="A17" t="s">
        <v>19</v>
      </c>
      <c r="B17" s="14">
        <f>2.95917311580349%*106.39%</f>
        <v>3.1482642779033336E-2</v>
      </c>
      <c r="C17" s="14">
        <v>2.5379803395889185E-2</v>
      </c>
      <c r="D17" s="14">
        <v>0</v>
      </c>
      <c r="E17" s="14">
        <v>0</v>
      </c>
      <c r="F17" s="15">
        <v>8659303.0905747674</v>
      </c>
      <c r="G17" s="15">
        <v>292625769.14914834</v>
      </c>
    </row>
    <row r="18" spans="1:7" x14ac:dyDescent="0.25">
      <c r="A18" t="s">
        <v>20</v>
      </c>
      <c r="B18" s="14">
        <f>0.11000776943387%*106.39%</f>
        <v>1.1703726590069428E-3</v>
      </c>
      <c r="C18" s="14">
        <v>4.6470062555853441E-3</v>
      </c>
      <c r="D18" s="14">
        <v>0</v>
      </c>
      <c r="E18" s="14">
        <v>0</v>
      </c>
      <c r="F18" s="15">
        <v>321911.08142968285</v>
      </c>
      <c r="G18" s="15">
        <v>292625769.14914834</v>
      </c>
    </row>
    <row r="19" spans="1:7" x14ac:dyDescent="0.25">
      <c r="A19" t="s">
        <v>21</v>
      </c>
      <c r="B19" s="14">
        <f>0.100875394828794%*106.39%</f>
        <v>1.0732133255835395E-3</v>
      </c>
      <c r="C19" s="14">
        <v>7.1492403932082213E-4</v>
      </c>
      <c r="D19" s="14">
        <v>0</v>
      </c>
      <c r="E19" s="14">
        <v>0</v>
      </c>
      <c r="F19" s="15">
        <v>295187.40000000002</v>
      </c>
      <c r="G19" s="15">
        <v>292625769.14914834</v>
      </c>
    </row>
  </sheetData>
  <mergeCells count="7">
    <mergeCell ref="B1:F1"/>
    <mergeCell ref="B2:F2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BNP Paribas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MERLIO YANN</dc:creator>
  <cp:lastModifiedBy>MERLIO YANN</cp:lastModifiedBy>
  <dcterms:created xsi:type="dcterms:W3CDTF">2021-03-19T08:00:15Z</dcterms:created>
  <dcterms:modified xsi:type="dcterms:W3CDTF">2021-03-22T13:19:22Z</dcterms:modified>
</cp:coreProperties>
</file>